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relillington/Library/Mobile Documents/com~apple~CloudDocs/Newton Abbot Parishes/"/>
    </mc:Choice>
  </mc:AlternateContent>
  <xr:revisionPtr revIDLastSave="0" documentId="8_{E971920D-4FD1-1E4D-9F64-13C410C5D0CE}" xr6:coauthVersionLast="47" xr6:coauthVersionMax="47" xr10:uidLastSave="{00000000-0000-0000-0000-000000000000}"/>
  <bookViews>
    <workbookView xWindow="1900" yWindow="1620" windowWidth="24660" windowHeight="21780" xr2:uid="{D441984A-BF5D-4C4A-A8EE-E8472C4B7ABF}"/>
  </bookViews>
  <sheets>
    <sheet name="I&amp;E" sheetId="1" r:id="rId1"/>
    <sheet name="Assets &amp; 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E53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C27" i="1"/>
  <c r="B27" i="1"/>
  <c r="E50" i="1"/>
  <c r="E25" i="1"/>
  <c r="E24" i="1"/>
  <c r="E70" i="1"/>
  <c r="E67" i="1"/>
  <c r="F64" i="1"/>
  <c r="F74" i="1" s="1"/>
  <c r="D64" i="1"/>
  <c r="D74" i="1" s="1"/>
  <c r="C64" i="1"/>
  <c r="C74" i="1" s="1"/>
  <c r="B64" i="1"/>
  <c r="B74" i="1" s="1"/>
  <c r="E63" i="1"/>
  <c r="E61" i="1"/>
  <c r="E64" i="1" l="1"/>
  <c r="E74" i="1" s="1"/>
  <c r="C47" i="1" l="1"/>
  <c r="D47" i="1"/>
  <c r="E31" i="1"/>
  <c r="F27" i="1"/>
  <c r="D27" i="1"/>
  <c r="E9" i="1"/>
  <c r="E10" i="1"/>
  <c r="E11" i="1"/>
  <c r="E12" i="1"/>
  <c r="E13" i="1"/>
  <c r="E14" i="1"/>
  <c r="E15" i="1"/>
  <c r="E17" i="1"/>
  <c r="E18" i="1"/>
  <c r="E19" i="1"/>
  <c r="E20" i="1"/>
  <c r="E22" i="1"/>
  <c r="E23" i="1"/>
  <c r="E26" i="1"/>
  <c r="E8" i="1"/>
  <c r="F47" i="1"/>
  <c r="G47" i="1"/>
  <c r="G49" i="1" s="1"/>
  <c r="B47" i="1"/>
  <c r="C49" i="1" l="1"/>
  <c r="C51" i="1" s="1"/>
  <c r="D49" i="1"/>
  <c r="D51" i="1" s="1"/>
  <c r="E27" i="1"/>
  <c r="E47" i="1"/>
  <c r="F49" i="1"/>
  <c r="F51" i="1" s="1"/>
  <c r="E49" i="1" l="1"/>
  <c r="E51" i="1" s="1"/>
  <c r="B49" i="1"/>
  <c r="B51" i="1" s="1"/>
</calcChain>
</file>

<file path=xl/sharedStrings.xml><?xml version="1.0" encoding="utf-8"?>
<sst xmlns="http://schemas.openxmlformats.org/spreadsheetml/2006/main" count="80" uniqueCount="66">
  <si>
    <r>
      <rPr>
        <sz val="12"/>
        <rFont val="Arial"/>
        <family val="2"/>
      </rPr>
      <t xml:space="preserve">draft
</t>
    </r>
    <r>
      <rPr>
        <sz val="12"/>
        <rFont val="Arial"/>
        <family val="2"/>
      </rPr>
      <t>budget</t>
    </r>
  </si>
  <si>
    <t xml:space="preserve">Loose plate collections                                 </t>
  </si>
  <si>
    <t xml:space="preserve">Capital funding                                           </t>
  </si>
  <si>
    <t xml:space="preserve">Tax recoverable on Gift Aid                           </t>
  </si>
  <si>
    <t>Legacies</t>
  </si>
  <si>
    <t xml:space="preserve">VAT refund                                                    </t>
  </si>
  <si>
    <t xml:space="preserve"> Fees for weddings and funerals                 </t>
  </si>
  <si>
    <t xml:space="preserve">Solar panels &amp; telephone mast                   </t>
  </si>
  <si>
    <t xml:space="preserve">Church hall lettings                                         </t>
  </si>
  <si>
    <t xml:space="preserve">Rent from car park                                           </t>
  </si>
  <si>
    <t>Sale of shares</t>
  </si>
  <si>
    <t>Income from charitable activities</t>
  </si>
  <si>
    <t xml:space="preserve">Charity coffee mornings                                             </t>
  </si>
  <si>
    <t>Investments</t>
  </si>
  <si>
    <t>Expenditure on:</t>
  </si>
  <si>
    <t>Expenditure on charitable activities</t>
  </si>
  <si>
    <t xml:space="preserve">Missionary socs &amp; Secular charities                                                    </t>
  </si>
  <si>
    <t xml:space="preserve">Working expenses of incumbent                         </t>
  </si>
  <si>
    <t xml:space="preserve">Upkeep of churchyard                                       </t>
  </si>
  <si>
    <t xml:space="preserve">Administration                                                      </t>
  </si>
  <si>
    <t xml:space="preserve">St Paul's hall maint &amp;  gas                              </t>
  </si>
  <si>
    <t xml:space="preserve">Church major repairs - structure                   </t>
  </si>
  <si>
    <t>Period surplus / (deficit)</t>
  </si>
  <si>
    <t xml:space="preserve"> Newton Abbot Parishes 
</t>
  </si>
  <si>
    <t>Receipts and Payments account</t>
  </si>
  <si>
    <t>Unrestricted</t>
  </si>
  <si>
    <t>Restricted</t>
  </si>
  <si>
    <t>Endowment</t>
  </si>
  <si>
    <t>Total</t>
  </si>
  <si>
    <t>£</t>
  </si>
  <si>
    <t xml:space="preserve">Receipts  </t>
  </si>
  <si>
    <t>Voluntary receipts</t>
  </si>
  <si>
    <t>Regular gift aid giving</t>
  </si>
  <si>
    <t>TOTAL receipts</t>
  </si>
  <si>
    <t xml:space="preserve">Light, heat &amp; water                                   </t>
  </si>
  <si>
    <t xml:space="preserve">Insurance                                                                  </t>
  </si>
  <si>
    <t xml:space="preserve">Total expenditure </t>
  </si>
  <si>
    <t>Cash Funds</t>
  </si>
  <si>
    <t>Bank current account</t>
  </si>
  <si>
    <t>Cash in hand</t>
  </si>
  <si>
    <t>Investments Assets</t>
  </si>
  <si>
    <t>Held by Exeter Diocesan Board of Finance on our behalf</t>
  </si>
  <si>
    <t>Assets retained for church use</t>
  </si>
  <si>
    <t>Fixtures &amp; fittings at cost</t>
  </si>
  <si>
    <t>Liabilities</t>
  </si>
  <si>
    <t>TOTAL FUNDS</t>
  </si>
  <si>
    <t xml:space="preserve">Newton Abbot Parishes 
</t>
  </si>
  <si>
    <t>Registered Charity number: 1172055</t>
  </si>
  <si>
    <t>Grants</t>
  </si>
  <si>
    <t xml:space="preserve">Other funds generated            </t>
  </si>
  <si>
    <t>St Lukes loan repaid</t>
  </si>
  <si>
    <t>Funds from St Barts magazine account</t>
  </si>
  <si>
    <t>Magaine expenses St Barts</t>
  </si>
  <si>
    <t xml:space="preserve">Ministry parish share etc                                 </t>
  </si>
  <si>
    <t xml:space="preserve"> Accountancy incl payroll                                 </t>
  </si>
  <si>
    <t>Financial Statements for the year ended 31st December 2024</t>
  </si>
  <si>
    <t>Statement of Assets &amp; liabilities for the year ended 31st December 2024</t>
  </si>
  <si>
    <t xml:space="preserve">Dividends &amp; interest                                                       </t>
  </si>
  <si>
    <t>PCC missionary giving</t>
  </si>
  <si>
    <t>Outreach</t>
  </si>
  <si>
    <t xml:space="preserve">Salary - administrator &amp; organist       </t>
  </si>
  <si>
    <t xml:space="preserve">Church maintenance &amp; refuse                          </t>
  </si>
  <si>
    <t xml:space="preserve">Upkeep of services                                           </t>
  </si>
  <si>
    <t>Add bank balance at 1st January 2024</t>
  </si>
  <si>
    <t>Closing bank balance at 31st December 2024</t>
  </si>
  <si>
    <t>Bank deposit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</si>
</sst>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1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0" fillId="2" borderId="0" xfId="0" applyFill="1" applyAlignment="1">
      <alignment horizontal="right" wrapText="1"/>
    </xf>
    <xf numFmtId="0" fontId="3" fillId="0" borderId="0" xfId="0" applyFont="1" applyAlignment="1">
      <alignment horizontal="left" vertical="top"/>
    </xf>
    <xf numFmtId="1" fontId="2" fillId="0" borderId="0" xfId="0" applyNumberFormat="1" applyFont="1" applyAlignment="1">
      <alignment horizontal="right" vertical="center" shrinkToFit="1"/>
    </xf>
    <xf numFmtId="1" fontId="2" fillId="2" borderId="0" xfId="0" applyNumberFormat="1" applyFont="1" applyFill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0" fillId="2" borderId="0" xfId="0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top"/>
    </xf>
    <xf numFmtId="1" fontId="4" fillId="0" borderId="0" xfId="0" applyNumberFormat="1" applyFont="1" applyAlignment="1">
      <alignment horizontal="right" vertical="center" shrinkToFit="1"/>
    </xf>
    <xf numFmtId="3" fontId="5" fillId="2" borderId="0" xfId="0" applyNumberFormat="1" applyFont="1" applyFill="1" applyAlignment="1">
      <alignment horizontal="right" vertical="top" shrinkToFit="1"/>
    </xf>
    <xf numFmtId="1" fontId="4" fillId="0" borderId="0" xfId="0" applyNumberFormat="1" applyFont="1" applyAlignment="1">
      <alignment horizontal="right" vertical="top" shrinkToFit="1"/>
    </xf>
    <xf numFmtId="1" fontId="0" fillId="2" borderId="0" xfId="0" applyNumberFormat="1" applyFill="1" applyAlignment="1">
      <alignment horizontal="right" wrapText="1"/>
    </xf>
    <xf numFmtId="37" fontId="4" fillId="0" borderId="0" xfId="0" applyNumberFormat="1" applyFont="1" applyAlignment="1">
      <alignment horizontal="right" vertical="center" shrinkToFit="1"/>
    </xf>
    <xf numFmtId="3" fontId="0" fillId="2" borderId="0" xfId="0" applyNumberFormat="1" applyFill="1" applyAlignment="1">
      <alignment horizontal="right" wrapText="1"/>
    </xf>
    <xf numFmtId="0" fontId="0" fillId="0" borderId="0" xfId="0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164" fontId="6" fillId="0" borderId="0" xfId="0" applyNumberFormat="1" applyFont="1" applyAlignment="1">
      <alignment vertical="top"/>
    </xf>
    <xf numFmtId="164" fontId="8" fillId="0" borderId="1" xfId="0" applyNumberFormat="1" applyFont="1" applyBorder="1"/>
    <xf numFmtId="0" fontId="0" fillId="0" borderId="0" xfId="0" applyAlignment="1">
      <alignment vertical="top"/>
    </xf>
    <xf numFmtId="0" fontId="0" fillId="0" borderId="2" xfId="0" applyBorder="1"/>
    <xf numFmtId="164" fontId="0" fillId="0" borderId="1" xfId="0" applyNumberFormat="1" applyBorder="1"/>
    <xf numFmtId="164" fontId="7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top"/>
    </xf>
    <xf numFmtId="1" fontId="4" fillId="0" borderId="1" xfId="0" applyNumberFormat="1" applyFont="1" applyBorder="1" applyAlignment="1">
      <alignment horizontal="right" vertical="top" shrinkToFit="1"/>
    </xf>
    <xf numFmtId="1" fontId="4" fillId="0" borderId="1" xfId="0" applyNumberFormat="1" applyFont="1" applyBorder="1" applyAlignment="1">
      <alignment horizontal="right" vertical="center" shrinkToFit="1"/>
    </xf>
    <xf numFmtId="1" fontId="7" fillId="0" borderId="1" xfId="0" applyNumberFormat="1" applyFont="1" applyBorder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0" xfId="0" applyFont="1" applyBorder="1" applyAlignment="1">
      <alignment horizontal="left" vertical="top"/>
    </xf>
    <xf numFmtId="0" fontId="0" fillId="0" borderId="0" xfId="0" applyBorder="1"/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/>
    <xf numFmtId="164" fontId="6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164" fontId="8" fillId="0" borderId="0" xfId="0" applyNumberFormat="1" applyFont="1" applyBorder="1"/>
    <xf numFmtId="164" fontId="0" fillId="0" borderId="0" xfId="0" applyNumberFormat="1" applyBorder="1"/>
    <xf numFmtId="0" fontId="6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/>
    </xf>
    <xf numFmtId="1" fontId="4" fillId="0" borderId="1" xfId="0" applyNumberFormat="1" applyFont="1" applyFill="1" applyBorder="1" applyAlignment="1">
      <alignment horizontal="right" vertical="top" shrinkToFit="1"/>
    </xf>
    <xf numFmtId="1" fontId="4" fillId="0" borderId="0" xfId="0" applyNumberFormat="1" applyFont="1" applyFill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CE296-E513-2D4E-8962-5126D412939C}">
  <sheetPr>
    <pageSetUpPr fitToPage="1"/>
  </sheetPr>
  <dimension ref="A1:G74"/>
  <sheetViews>
    <sheetView tabSelected="1" zoomScaleNormal="100" workbookViewId="0">
      <selection activeCell="E34" sqref="E34:E42"/>
    </sheetView>
  </sheetViews>
  <sheetFormatPr baseColWidth="10" defaultColWidth="7.5" defaultRowHeight="16" x14ac:dyDescent="0.2"/>
  <cols>
    <col min="1" max="1" width="47.1640625" style="11" customWidth="1"/>
    <col min="2" max="5" width="12.33203125" style="23" customWidth="1"/>
    <col min="6" max="6" width="12.5" style="11" customWidth="1"/>
    <col min="7" max="7" width="11.33203125" style="23" hidden="1" customWidth="1"/>
    <col min="8" max="16384" width="7.5" style="11"/>
  </cols>
  <sheetData>
    <row r="1" spans="1:7" ht="22" customHeight="1" x14ac:dyDescent="0.2">
      <c r="A1" s="38" t="s">
        <v>23</v>
      </c>
      <c r="B1" s="1"/>
      <c r="C1" s="1"/>
      <c r="D1" s="26" t="s">
        <v>47</v>
      </c>
      <c r="E1" s="1"/>
      <c r="F1" s="26"/>
      <c r="G1" s="9">
        <v>2021</v>
      </c>
    </row>
    <row r="2" spans="1:7" ht="23" customHeight="1" x14ac:dyDescent="0.2">
      <c r="A2" s="26" t="s">
        <v>55</v>
      </c>
      <c r="B2" s="2"/>
      <c r="C2" s="2"/>
      <c r="D2" s="2"/>
      <c r="E2" s="2"/>
      <c r="F2" s="1"/>
      <c r="G2" s="12" t="s">
        <v>0</v>
      </c>
    </row>
    <row r="3" spans="1:7" ht="23" customHeight="1" x14ac:dyDescent="0.2">
      <c r="A3" s="26" t="s">
        <v>24</v>
      </c>
      <c r="B3" s="2"/>
      <c r="C3" s="2"/>
      <c r="D3" s="2"/>
      <c r="E3" s="2"/>
      <c r="F3" s="3"/>
      <c r="G3" s="12"/>
    </row>
    <row r="4" spans="1:7" ht="23" customHeight="1" x14ac:dyDescent="0.2">
      <c r="A4" s="1"/>
      <c r="B4" s="2" t="s">
        <v>25</v>
      </c>
      <c r="C4" s="2" t="s">
        <v>26</v>
      </c>
      <c r="D4" s="2" t="s">
        <v>27</v>
      </c>
      <c r="E4" s="2" t="s">
        <v>28</v>
      </c>
      <c r="F4" s="3">
        <v>2023</v>
      </c>
      <c r="G4" s="12"/>
    </row>
    <row r="5" spans="1:7" ht="23" customHeight="1" x14ac:dyDescent="0.2">
      <c r="A5" s="1"/>
      <c r="B5" s="2" t="s">
        <v>29</v>
      </c>
      <c r="C5" s="2" t="s">
        <v>29</v>
      </c>
      <c r="D5" s="2" t="s">
        <v>29</v>
      </c>
      <c r="E5" s="2" t="s">
        <v>29</v>
      </c>
      <c r="F5" s="2" t="s">
        <v>29</v>
      </c>
      <c r="G5" s="12"/>
    </row>
    <row r="6" spans="1:7" ht="23" customHeight="1" x14ac:dyDescent="0.2">
      <c r="A6" s="27" t="s">
        <v>30</v>
      </c>
      <c r="B6" s="2"/>
      <c r="C6" s="2"/>
      <c r="D6" s="2"/>
      <c r="E6" s="2"/>
      <c r="F6" s="2"/>
      <c r="G6" s="12"/>
    </row>
    <row r="7" spans="1:7" x14ac:dyDescent="0.2">
      <c r="A7" s="13" t="s">
        <v>31</v>
      </c>
      <c r="B7" s="1"/>
      <c r="C7" s="1"/>
      <c r="D7" s="1"/>
      <c r="E7" s="1"/>
      <c r="F7" s="15"/>
      <c r="G7" s="14"/>
    </row>
    <row r="8" spans="1:7" ht="18" customHeight="1" x14ac:dyDescent="0.2">
      <c r="A8" s="8" t="s">
        <v>32</v>
      </c>
      <c r="B8" s="4">
        <v>47778</v>
      </c>
      <c r="C8" s="4">
        <v>0</v>
      </c>
      <c r="D8" s="4">
        <v>0</v>
      </c>
      <c r="E8" s="4">
        <f t="shared" ref="E8:E15" si="0">SUM(B8:D8)</f>
        <v>47778</v>
      </c>
      <c r="F8" s="9">
        <v>40008</v>
      </c>
      <c r="G8" s="10">
        <v>31200</v>
      </c>
    </row>
    <row r="9" spans="1:7" ht="16" customHeight="1" x14ac:dyDescent="0.2">
      <c r="A9" s="8" t="s">
        <v>1</v>
      </c>
      <c r="B9" s="4">
        <v>17110</v>
      </c>
      <c r="C9" s="4">
        <v>0</v>
      </c>
      <c r="D9" s="4">
        <v>0</v>
      </c>
      <c r="E9" s="4">
        <f t="shared" si="0"/>
        <v>17110</v>
      </c>
      <c r="F9" s="9">
        <v>16551</v>
      </c>
      <c r="G9" s="10">
        <v>4000</v>
      </c>
    </row>
    <row r="10" spans="1:7" x14ac:dyDescent="0.2">
      <c r="A10" s="8" t="s">
        <v>2</v>
      </c>
      <c r="B10" s="4">
        <v>45000</v>
      </c>
      <c r="C10" s="4">
        <v>0</v>
      </c>
      <c r="D10" s="4">
        <v>0</v>
      </c>
      <c r="E10" s="4">
        <f t="shared" si="0"/>
        <v>45000</v>
      </c>
      <c r="F10" s="9">
        <v>40000</v>
      </c>
      <c r="G10" s="10">
        <v>40000</v>
      </c>
    </row>
    <row r="11" spans="1:7" x14ac:dyDescent="0.2">
      <c r="A11" s="8" t="s">
        <v>3</v>
      </c>
      <c r="B11" s="4">
        <v>9602</v>
      </c>
      <c r="C11" s="4">
        <v>0</v>
      </c>
      <c r="D11" s="4">
        <v>0</v>
      </c>
      <c r="E11" s="4">
        <f t="shared" si="0"/>
        <v>9602</v>
      </c>
      <c r="F11" s="9">
        <v>8084</v>
      </c>
      <c r="G11" s="10">
        <v>6200</v>
      </c>
    </row>
    <row r="12" spans="1:7" x14ac:dyDescent="0.2">
      <c r="A12" s="8" t="s">
        <v>4</v>
      </c>
      <c r="B12" s="4">
        <v>0</v>
      </c>
      <c r="C12" s="4">
        <v>0</v>
      </c>
      <c r="D12" s="4">
        <v>0</v>
      </c>
      <c r="E12" s="4">
        <f t="shared" si="0"/>
        <v>0</v>
      </c>
      <c r="F12" s="9">
        <v>0</v>
      </c>
      <c r="G12" s="10"/>
    </row>
    <row r="13" spans="1:7" x14ac:dyDescent="0.2">
      <c r="A13" s="8" t="s">
        <v>5</v>
      </c>
      <c r="B13" s="4">
        <v>0</v>
      </c>
      <c r="C13" s="4">
        <v>0</v>
      </c>
      <c r="D13" s="4">
        <v>0</v>
      </c>
      <c r="E13" s="4">
        <f t="shared" si="0"/>
        <v>0</v>
      </c>
      <c r="F13" s="9">
        <v>0</v>
      </c>
      <c r="G13" s="10">
        <v>4176</v>
      </c>
    </row>
    <row r="14" spans="1:7" x14ac:dyDescent="0.2">
      <c r="A14" s="8" t="s">
        <v>48</v>
      </c>
      <c r="B14" s="4">
        <v>6000</v>
      </c>
      <c r="C14" s="4">
        <v>8256</v>
      </c>
      <c r="D14" s="4">
        <v>0</v>
      </c>
      <c r="E14" s="4">
        <f t="shared" si="0"/>
        <v>14256</v>
      </c>
      <c r="F14" s="9">
        <v>500</v>
      </c>
      <c r="G14" s="10"/>
    </row>
    <row r="15" spans="1:7" x14ac:dyDescent="0.2">
      <c r="A15" s="8" t="s">
        <v>49</v>
      </c>
      <c r="B15" s="4">
        <v>8271</v>
      </c>
      <c r="C15" s="4">
        <v>0</v>
      </c>
      <c r="D15" s="4">
        <v>0</v>
      </c>
      <c r="E15" s="4">
        <f t="shared" si="0"/>
        <v>8271</v>
      </c>
      <c r="F15" s="9">
        <v>9472</v>
      </c>
      <c r="G15" s="10">
        <v>4800</v>
      </c>
    </row>
    <row r="16" spans="1:7" x14ac:dyDescent="0.2">
      <c r="A16" s="13" t="s">
        <v>11</v>
      </c>
      <c r="B16" s="5"/>
      <c r="C16" s="5"/>
      <c r="D16" s="4"/>
      <c r="E16" s="4"/>
      <c r="F16" s="15"/>
      <c r="G16" s="7"/>
    </row>
    <row r="17" spans="1:7" x14ac:dyDescent="0.2">
      <c r="A17" s="8" t="s">
        <v>6</v>
      </c>
      <c r="B17" s="6">
        <v>10846</v>
      </c>
      <c r="C17" s="6"/>
      <c r="D17" s="4">
        <v>0</v>
      </c>
      <c r="E17" s="4">
        <f t="shared" ref="E17:E26" si="1">SUM(B17:D17)</f>
        <v>10846</v>
      </c>
      <c r="F17" s="9">
        <v>13265</v>
      </c>
      <c r="G17" s="10">
        <v>10000</v>
      </c>
    </row>
    <row r="18" spans="1:7" x14ac:dyDescent="0.2">
      <c r="A18" s="8" t="s">
        <v>12</v>
      </c>
      <c r="B18" s="16"/>
      <c r="C18" s="16">
        <v>2403</v>
      </c>
      <c r="D18" s="4">
        <v>0</v>
      </c>
      <c r="E18" s="4">
        <f t="shared" si="1"/>
        <v>2403</v>
      </c>
      <c r="F18" s="9">
        <v>3887</v>
      </c>
      <c r="G18" s="10">
        <v>61</v>
      </c>
    </row>
    <row r="19" spans="1:7" x14ac:dyDescent="0.2">
      <c r="A19" s="8" t="s">
        <v>7</v>
      </c>
      <c r="B19" s="6">
        <v>23509</v>
      </c>
      <c r="C19" s="6"/>
      <c r="D19" s="4">
        <v>0</v>
      </c>
      <c r="E19" s="4">
        <f t="shared" si="1"/>
        <v>23509</v>
      </c>
      <c r="F19" s="9">
        <v>6871</v>
      </c>
      <c r="G19" s="10">
        <v>7000</v>
      </c>
    </row>
    <row r="20" spans="1:7" x14ac:dyDescent="0.2">
      <c r="A20" s="8" t="s">
        <v>8</v>
      </c>
      <c r="B20" s="6">
        <v>20373</v>
      </c>
      <c r="C20" s="6"/>
      <c r="D20" s="4">
        <v>0</v>
      </c>
      <c r="E20" s="4">
        <f t="shared" si="1"/>
        <v>20373</v>
      </c>
      <c r="F20" s="9">
        <v>15459</v>
      </c>
      <c r="G20" s="10">
        <v>14350</v>
      </c>
    </row>
    <row r="21" spans="1:7" x14ac:dyDescent="0.2">
      <c r="A21" s="13" t="s">
        <v>13</v>
      </c>
      <c r="B21" s="5"/>
      <c r="C21" s="5"/>
      <c r="D21" s="4"/>
      <c r="E21" s="4"/>
      <c r="F21" s="15"/>
      <c r="G21" s="7"/>
    </row>
    <row r="22" spans="1:7" x14ac:dyDescent="0.2">
      <c r="A22" s="8" t="s">
        <v>57</v>
      </c>
      <c r="B22" s="6">
        <v>15835</v>
      </c>
      <c r="C22" s="6"/>
      <c r="D22" s="4">
        <v>0</v>
      </c>
      <c r="E22" s="4">
        <f t="shared" si="1"/>
        <v>15835</v>
      </c>
      <c r="F22" s="9">
        <v>16919</v>
      </c>
      <c r="G22" s="10">
        <v>17000</v>
      </c>
    </row>
    <row r="23" spans="1:7" x14ac:dyDescent="0.2">
      <c r="A23" s="8" t="s">
        <v>9</v>
      </c>
      <c r="B23" s="6">
        <v>21981</v>
      </c>
      <c r="C23" s="6"/>
      <c r="D23" s="4">
        <v>0</v>
      </c>
      <c r="E23" s="4">
        <f t="shared" si="1"/>
        <v>21981</v>
      </c>
      <c r="F23" s="9">
        <v>35591</v>
      </c>
      <c r="G23" s="10">
        <v>30000</v>
      </c>
    </row>
    <row r="24" spans="1:7" x14ac:dyDescent="0.2">
      <c r="A24" s="8" t="s">
        <v>50</v>
      </c>
      <c r="B24" s="6"/>
      <c r="C24" s="6"/>
      <c r="D24" s="4">
        <v>0</v>
      </c>
      <c r="E24" s="4">
        <f t="shared" ref="E24:E25" si="2">SUM(B24:D24)</f>
        <v>0</v>
      </c>
      <c r="F24" s="9">
        <v>3776</v>
      </c>
      <c r="G24" s="10"/>
    </row>
    <row r="25" spans="1:7" x14ac:dyDescent="0.2">
      <c r="A25" s="8" t="s">
        <v>51</v>
      </c>
      <c r="B25" s="6"/>
      <c r="C25" s="6"/>
      <c r="D25" s="4"/>
      <c r="E25" s="4">
        <f t="shared" si="2"/>
        <v>0</v>
      </c>
      <c r="F25" s="9">
        <v>4578</v>
      </c>
      <c r="G25" s="10"/>
    </row>
    <row r="26" spans="1:7" x14ac:dyDescent="0.2">
      <c r="A26" s="8" t="s">
        <v>10</v>
      </c>
      <c r="B26" s="6">
        <v>6000</v>
      </c>
      <c r="C26" s="6">
        <v>45973</v>
      </c>
      <c r="D26" s="4">
        <v>0</v>
      </c>
      <c r="E26" s="4">
        <f t="shared" si="1"/>
        <v>51973</v>
      </c>
      <c r="F26" s="9">
        <v>10000</v>
      </c>
      <c r="G26" s="10"/>
    </row>
    <row r="27" spans="1:7" x14ac:dyDescent="0.2">
      <c r="A27" s="13" t="s">
        <v>33</v>
      </c>
      <c r="B27" s="40">
        <f>SUM(B8:B26)</f>
        <v>232305</v>
      </c>
      <c r="C27" s="40">
        <f t="shared" ref="C27:F27" si="3">SUM(C8:C26)</f>
        <v>56632</v>
      </c>
      <c r="D27" s="40">
        <f t="shared" si="3"/>
        <v>0</v>
      </c>
      <c r="E27" s="40">
        <f t="shared" si="3"/>
        <v>288937</v>
      </c>
      <c r="F27" s="40">
        <f t="shared" si="3"/>
        <v>224961</v>
      </c>
      <c r="G27" s="18">
        <v>198787</v>
      </c>
    </row>
    <row r="28" spans="1:7" x14ac:dyDescent="0.2">
      <c r="A28" s="13"/>
      <c r="B28" s="5"/>
      <c r="C28" s="5"/>
      <c r="D28" s="5"/>
      <c r="E28" s="5"/>
      <c r="F28" s="5"/>
      <c r="G28" s="18"/>
    </row>
    <row r="29" spans="1:7" x14ac:dyDescent="0.2">
      <c r="A29" s="13" t="s">
        <v>14</v>
      </c>
      <c r="B29" s="5"/>
      <c r="C29" s="5"/>
      <c r="D29" s="5"/>
      <c r="E29" s="5"/>
      <c r="F29" s="15"/>
      <c r="G29" s="7"/>
    </row>
    <row r="30" spans="1:7" x14ac:dyDescent="0.2">
      <c r="A30" s="13" t="s">
        <v>15</v>
      </c>
      <c r="B30" s="57"/>
      <c r="C30" s="57"/>
      <c r="D30" s="5"/>
      <c r="E30" s="5"/>
      <c r="F30" s="15"/>
      <c r="G30" s="7"/>
    </row>
    <row r="31" spans="1:7" x14ac:dyDescent="0.2">
      <c r="A31" s="8" t="s">
        <v>16</v>
      </c>
      <c r="B31" s="56">
        <v>10</v>
      </c>
      <c r="C31" s="56">
        <v>2163</v>
      </c>
      <c r="D31" s="16">
        <v>0</v>
      </c>
      <c r="E31" s="16">
        <f>SUM(B31:D31)</f>
        <v>2173</v>
      </c>
      <c r="F31" s="9">
        <v>4143</v>
      </c>
      <c r="G31" s="10">
        <v>136</v>
      </c>
    </row>
    <row r="32" spans="1:7" x14ac:dyDescent="0.2">
      <c r="A32" s="8" t="s">
        <v>58</v>
      </c>
      <c r="B32" s="56">
        <v>1250</v>
      </c>
      <c r="C32" s="56"/>
      <c r="D32" s="16"/>
      <c r="E32" s="16">
        <f t="shared" ref="E32:E46" si="4">SUM(B32:D32)</f>
        <v>1250</v>
      </c>
      <c r="F32" s="9">
        <v>0</v>
      </c>
      <c r="G32" s="10"/>
    </row>
    <row r="33" spans="1:7" x14ac:dyDescent="0.2">
      <c r="A33" s="8" t="s">
        <v>59</v>
      </c>
      <c r="B33" s="56">
        <v>2532</v>
      </c>
      <c r="C33" s="56"/>
      <c r="D33" s="16"/>
      <c r="E33" s="16">
        <f t="shared" si="4"/>
        <v>2532</v>
      </c>
      <c r="F33" s="9">
        <v>0</v>
      </c>
      <c r="G33" s="10"/>
    </row>
    <row r="34" spans="1:7" x14ac:dyDescent="0.2">
      <c r="A34" s="8" t="s">
        <v>53</v>
      </c>
      <c r="B34" s="56">
        <v>85394</v>
      </c>
      <c r="C34" s="56"/>
      <c r="D34" s="16">
        <v>0</v>
      </c>
      <c r="E34" s="56">
        <f t="shared" si="4"/>
        <v>85394</v>
      </c>
      <c r="F34" s="9">
        <v>71668</v>
      </c>
      <c r="G34" s="10">
        <v>76800</v>
      </c>
    </row>
    <row r="35" spans="1:7" x14ac:dyDescent="0.2">
      <c r="A35" s="8" t="s">
        <v>60</v>
      </c>
      <c r="B35" s="56">
        <v>30103</v>
      </c>
      <c r="C35" s="56"/>
      <c r="D35" s="16">
        <v>0</v>
      </c>
      <c r="E35" s="56">
        <f t="shared" si="4"/>
        <v>30103</v>
      </c>
      <c r="F35" s="9">
        <v>36890</v>
      </c>
      <c r="G35" s="10">
        <v>30000</v>
      </c>
    </row>
    <row r="36" spans="1:7" x14ac:dyDescent="0.2">
      <c r="A36" s="8" t="s">
        <v>17</v>
      </c>
      <c r="B36" s="56">
        <v>5551</v>
      </c>
      <c r="C36" s="56"/>
      <c r="D36" s="16">
        <v>0</v>
      </c>
      <c r="E36" s="56">
        <f t="shared" si="4"/>
        <v>5551</v>
      </c>
      <c r="F36" s="9">
        <v>6587</v>
      </c>
      <c r="G36" s="10">
        <v>5000</v>
      </c>
    </row>
    <row r="37" spans="1:7" x14ac:dyDescent="0.2">
      <c r="A37" s="8" t="s">
        <v>61</v>
      </c>
      <c r="B37" s="56">
        <v>29899</v>
      </c>
      <c r="C37" s="56"/>
      <c r="D37" s="16">
        <v>0</v>
      </c>
      <c r="E37" s="56">
        <f t="shared" si="4"/>
        <v>29899</v>
      </c>
      <c r="F37" s="9">
        <v>22353</v>
      </c>
      <c r="G37" s="10">
        <v>1000</v>
      </c>
    </row>
    <row r="38" spans="1:7" x14ac:dyDescent="0.2">
      <c r="A38" s="8" t="s">
        <v>62</v>
      </c>
      <c r="B38" s="56">
        <v>1989</v>
      </c>
      <c r="C38" s="56"/>
      <c r="D38" s="16">
        <v>0</v>
      </c>
      <c r="E38" s="56">
        <f t="shared" si="4"/>
        <v>1989</v>
      </c>
      <c r="F38" s="9">
        <v>2928</v>
      </c>
      <c r="G38" s="10">
        <v>5000</v>
      </c>
    </row>
    <row r="39" spans="1:7" x14ac:dyDescent="0.2">
      <c r="A39" s="8" t="s">
        <v>18</v>
      </c>
      <c r="B39" s="56">
        <v>13723</v>
      </c>
      <c r="C39" s="56"/>
      <c r="D39" s="16">
        <v>0</v>
      </c>
      <c r="E39" s="56">
        <f t="shared" si="4"/>
        <v>13723</v>
      </c>
      <c r="F39" s="9">
        <v>21906</v>
      </c>
      <c r="G39" s="7"/>
    </row>
    <row r="40" spans="1:7" x14ac:dyDescent="0.2">
      <c r="A40" s="8" t="s">
        <v>19</v>
      </c>
      <c r="B40" s="56">
        <v>8449</v>
      </c>
      <c r="C40" s="56">
        <v>212</v>
      </c>
      <c r="D40" s="16">
        <v>0</v>
      </c>
      <c r="E40" s="56">
        <f t="shared" si="4"/>
        <v>8661</v>
      </c>
      <c r="F40" s="9">
        <v>8055</v>
      </c>
      <c r="G40" s="10">
        <v>12000</v>
      </c>
    </row>
    <row r="41" spans="1:7" x14ac:dyDescent="0.2">
      <c r="A41" s="8" t="s">
        <v>34</v>
      </c>
      <c r="B41" s="56">
        <v>30659</v>
      </c>
      <c r="C41" s="56"/>
      <c r="D41" s="16">
        <v>0</v>
      </c>
      <c r="E41" s="56">
        <f t="shared" si="4"/>
        <v>30659</v>
      </c>
      <c r="F41" s="9">
        <v>27469</v>
      </c>
      <c r="G41" s="10">
        <v>20000</v>
      </c>
    </row>
    <row r="42" spans="1:7" x14ac:dyDescent="0.2">
      <c r="A42" s="8" t="s">
        <v>35</v>
      </c>
      <c r="B42" s="56">
        <v>21064</v>
      </c>
      <c r="C42" s="56"/>
      <c r="D42" s="16">
        <v>0</v>
      </c>
      <c r="E42" s="56">
        <f t="shared" si="4"/>
        <v>21064</v>
      </c>
      <c r="F42" s="9">
        <v>20587</v>
      </c>
      <c r="G42" s="10">
        <v>17300</v>
      </c>
    </row>
    <row r="43" spans="1:7" x14ac:dyDescent="0.2">
      <c r="A43" s="8" t="s">
        <v>20</v>
      </c>
      <c r="B43" s="56">
        <v>7553</v>
      </c>
      <c r="C43" s="56"/>
      <c r="D43" s="16">
        <v>0</v>
      </c>
      <c r="E43" s="16">
        <f t="shared" si="4"/>
        <v>7553</v>
      </c>
      <c r="F43" s="9">
        <v>3698</v>
      </c>
      <c r="G43" s="10">
        <v>3500</v>
      </c>
    </row>
    <row r="44" spans="1:7" x14ac:dyDescent="0.2">
      <c r="A44" s="8" t="s">
        <v>52</v>
      </c>
      <c r="B44" s="56"/>
      <c r="C44" s="56"/>
      <c r="D44" s="16">
        <v>0</v>
      </c>
      <c r="E44" s="16">
        <f t="shared" si="4"/>
        <v>0</v>
      </c>
      <c r="F44" s="9">
        <v>2615</v>
      </c>
      <c r="G44" s="10"/>
    </row>
    <row r="45" spans="1:7" x14ac:dyDescent="0.2">
      <c r="A45" s="8" t="s">
        <v>21</v>
      </c>
      <c r="B45" s="56"/>
      <c r="C45" s="56">
        <v>14995</v>
      </c>
      <c r="D45" s="16">
        <v>0</v>
      </c>
      <c r="E45" s="16">
        <f t="shared" si="4"/>
        <v>14995</v>
      </c>
      <c r="F45" s="9">
        <v>0</v>
      </c>
      <c r="G45" s="10">
        <v>63310</v>
      </c>
    </row>
    <row r="46" spans="1:7" x14ac:dyDescent="0.2">
      <c r="A46" s="8" t="s">
        <v>54</v>
      </c>
      <c r="B46" s="56">
        <v>1059</v>
      </c>
      <c r="C46" s="56"/>
      <c r="D46" s="16">
        <v>0</v>
      </c>
      <c r="E46" s="16">
        <f t="shared" si="4"/>
        <v>1059</v>
      </c>
      <c r="F46" s="9">
        <v>1033</v>
      </c>
      <c r="G46" s="10">
        <v>940</v>
      </c>
    </row>
    <row r="47" spans="1:7" x14ac:dyDescent="0.2">
      <c r="A47" s="13" t="s">
        <v>36</v>
      </c>
      <c r="B47" s="58">
        <f t="shared" ref="B47:G47" si="5">SUM(B31:B46)</f>
        <v>239235</v>
      </c>
      <c r="C47" s="58">
        <f t="shared" si="5"/>
        <v>17370</v>
      </c>
      <c r="D47" s="41">
        <f t="shared" si="5"/>
        <v>0</v>
      </c>
      <c r="E47" s="41">
        <f t="shared" si="5"/>
        <v>256605</v>
      </c>
      <c r="F47" s="42">
        <f t="shared" si="5"/>
        <v>229932</v>
      </c>
      <c r="G47" s="20">
        <f t="shared" si="5"/>
        <v>234986</v>
      </c>
    </row>
    <row r="48" spans="1:7" x14ac:dyDescent="0.2">
      <c r="A48" s="13"/>
      <c r="B48" s="59"/>
      <c r="C48" s="59"/>
      <c r="D48" s="19"/>
      <c r="E48" s="19"/>
      <c r="F48" s="17"/>
      <c r="G48" s="20"/>
    </row>
    <row r="49" spans="1:7" x14ac:dyDescent="0.2">
      <c r="A49" s="13" t="s">
        <v>22</v>
      </c>
      <c r="B49" s="19">
        <f t="shared" ref="B49:G49" si="6">SUM(B27-B47)</f>
        <v>-6930</v>
      </c>
      <c r="C49" s="19">
        <f t="shared" si="6"/>
        <v>39262</v>
      </c>
      <c r="D49" s="19">
        <f t="shared" si="6"/>
        <v>0</v>
      </c>
      <c r="E49" s="19">
        <f t="shared" si="6"/>
        <v>32332</v>
      </c>
      <c r="F49" s="21">
        <f t="shared" si="6"/>
        <v>-4971</v>
      </c>
      <c r="G49" s="22">
        <f t="shared" si="6"/>
        <v>-36199</v>
      </c>
    </row>
    <row r="50" spans="1:7" x14ac:dyDescent="0.2">
      <c r="A50" s="1" t="s">
        <v>63</v>
      </c>
      <c r="B50" s="16">
        <v>14306</v>
      </c>
      <c r="C50" s="16">
        <v>607</v>
      </c>
      <c r="D50" s="16">
        <v>0</v>
      </c>
      <c r="E50" s="16">
        <f>SUM(B50:D50)</f>
        <v>14913</v>
      </c>
      <c r="F50" s="35">
        <v>19884</v>
      </c>
    </row>
    <row r="51" spans="1:7" x14ac:dyDescent="0.2">
      <c r="A51" s="1"/>
      <c r="B51" s="43">
        <f t="shared" ref="B51:D51" si="7">SUM(B49:B50)</f>
        <v>7376</v>
      </c>
      <c r="C51" s="43">
        <f t="shared" si="7"/>
        <v>39869</v>
      </c>
      <c r="D51" s="43">
        <f t="shared" si="7"/>
        <v>0</v>
      </c>
      <c r="E51" s="43">
        <f>SUM(E49:E50)</f>
        <v>47245</v>
      </c>
      <c r="F51" s="43">
        <f>SUM(F49:F50)</f>
        <v>14913</v>
      </c>
    </row>
    <row r="52" spans="1:7" x14ac:dyDescent="0.2">
      <c r="A52" s="1"/>
      <c r="B52" s="24"/>
      <c r="C52" s="24"/>
      <c r="D52" s="24"/>
      <c r="E52" s="24"/>
      <c r="F52" s="1"/>
    </row>
    <row r="53" spans="1:7" x14ac:dyDescent="0.2">
      <c r="A53" s="25" t="s">
        <v>64</v>
      </c>
      <c r="B53" s="34">
        <v>7376</v>
      </c>
      <c r="C53" s="34">
        <v>39869</v>
      </c>
      <c r="D53" s="34">
        <v>0</v>
      </c>
      <c r="E53" s="34">
        <f>SUM(B53:D53)</f>
        <v>47245</v>
      </c>
      <c r="F53" s="36">
        <v>14913</v>
      </c>
    </row>
    <row r="54" spans="1:7" x14ac:dyDescent="0.2">
      <c r="A54" s="25"/>
      <c r="B54" s="44"/>
      <c r="C54" s="44"/>
      <c r="D54" s="44"/>
      <c r="E54" s="44"/>
      <c r="F54" s="45"/>
    </row>
    <row r="55" spans="1:7" x14ac:dyDescent="0.2">
      <c r="A55" s="1"/>
      <c r="B55" s="16"/>
      <c r="C55" s="16"/>
      <c r="D55" s="16"/>
      <c r="E55" s="16"/>
    </row>
    <row r="56" spans="1:7" x14ac:dyDescent="0.2">
      <c r="A56" s="25" t="s">
        <v>56</v>
      </c>
      <c r="B56"/>
      <c r="C56"/>
      <c r="D56"/>
      <c r="E56"/>
      <c r="F56"/>
    </row>
    <row r="57" spans="1:7" x14ac:dyDescent="0.2">
      <c r="A57" s="1"/>
      <c r="B57"/>
      <c r="C57"/>
      <c r="D57"/>
      <c r="E57"/>
      <c r="F57"/>
    </row>
    <row r="58" spans="1:7" x14ac:dyDescent="0.2">
      <c r="A58" s="1"/>
      <c r="B58" s="2" t="s">
        <v>25</v>
      </c>
      <c r="C58" s="2" t="s">
        <v>26</v>
      </c>
      <c r="D58" s="2" t="s">
        <v>27</v>
      </c>
      <c r="E58" s="2" t="s">
        <v>28</v>
      </c>
      <c r="F58" s="3">
        <v>2023</v>
      </c>
    </row>
    <row r="59" spans="1:7" x14ac:dyDescent="0.2">
      <c r="A59" s="1"/>
      <c r="B59" s="2" t="s">
        <v>29</v>
      </c>
      <c r="C59" s="2" t="s">
        <v>29</v>
      </c>
      <c r="D59" s="2" t="s">
        <v>29</v>
      </c>
      <c r="E59" s="2" t="s">
        <v>29</v>
      </c>
      <c r="F59" s="2" t="s">
        <v>29</v>
      </c>
    </row>
    <row r="60" spans="1:7" x14ac:dyDescent="0.2">
      <c r="A60" s="28" t="s">
        <v>37</v>
      </c>
      <c r="B60"/>
      <c r="C60"/>
      <c r="D60"/>
      <c r="E60"/>
      <c r="F60"/>
    </row>
    <row r="61" spans="1:7" x14ac:dyDescent="0.2">
      <c r="A61" t="s">
        <v>38</v>
      </c>
      <c r="B61" s="29">
        <v>6456</v>
      </c>
      <c r="C61" s="29">
        <v>8493</v>
      </c>
      <c r="D61">
        <v>0</v>
      </c>
      <c r="E61" s="29">
        <f>SUM(B61:D61)</f>
        <v>14949</v>
      </c>
      <c r="F61" s="31">
        <v>14403</v>
      </c>
    </row>
    <row r="62" spans="1:7" x14ac:dyDescent="0.2">
      <c r="A62" t="s">
        <v>65</v>
      </c>
      <c r="B62" s="29"/>
      <c r="C62" s="29">
        <v>31376</v>
      </c>
      <c r="D62"/>
      <c r="E62" s="29">
        <f>SUM(B62:D62)</f>
        <v>31376</v>
      </c>
      <c r="F62" s="31">
        <v>0</v>
      </c>
    </row>
    <row r="63" spans="1:7" x14ac:dyDescent="0.2">
      <c r="A63" t="s">
        <v>39</v>
      </c>
      <c r="B63">
        <v>920</v>
      </c>
      <c r="C63"/>
      <c r="D63">
        <v>0</v>
      </c>
      <c r="E63" s="29">
        <f>SUM(B63:D63)</f>
        <v>920</v>
      </c>
      <c r="F63">
        <v>510</v>
      </c>
    </row>
    <row r="64" spans="1:7" x14ac:dyDescent="0.2">
      <c r="A64"/>
      <c r="B64" s="30">
        <f>SUM(B61:B63)</f>
        <v>7376</v>
      </c>
      <c r="C64" s="30">
        <f t="shared" ref="C64:F64" si="8">SUM(C61:C63)</f>
        <v>39869</v>
      </c>
      <c r="D64" s="30">
        <f t="shared" si="8"/>
        <v>0</v>
      </c>
      <c r="E64" s="30">
        <f t="shared" si="8"/>
        <v>47245</v>
      </c>
      <c r="F64" s="30">
        <f t="shared" si="8"/>
        <v>14913</v>
      </c>
    </row>
    <row r="65" spans="1:6" x14ac:dyDescent="0.2">
      <c r="A65"/>
      <c r="B65"/>
      <c r="C65"/>
      <c r="D65"/>
      <c r="E65"/>
      <c r="F65"/>
    </row>
    <row r="66" spans="1:6" x14ac:dyDescent="0.2">
      <c r="A66" s="28" t="s">
        <v>40</v>
      </c>
      <c r="B66"/>
      <c r="C66"/>
      <c r="D66"/>
      <c r="E66"/>
      <c r="F66"/>
    </row>
    <row r="67" spans="1:6" x14ac:dyDescent="0.2">
      <c r="A67" t="s">
        <v>41</v>
      </c>
      <c r="B67" s="32">
        <v>23030</v>
      </c>
      <c r="C67" s="32">
        <v>112041</v>
      </c>
      <c r="D67" s="32">
        <v>171922</v>
      </c>
      <c r="E67" s="32">
        <f>SUM(B67:D67)</f>
        <v>306993</v>
      </c>
      <c r="F67" s="32">
        <v>356600</v>
      </c>
    </row>
    <row r="68" spans="1:6" x14ac:dyDescent="0.2">
      <c r="A68"/>
      <c r="B68"/>
      <c r="C68"/>
      <c r="D68"/>
      <c r="E68"/>
      <c r="F68"/>
    </row>
    <row r="69" spans="1:6" x14ac:dyDescent="0.2">
      <c r="A69" s="28" t="s">
        <v>42</v>
      </c>
      <c r="B69"/>
      <c r="C69"/>
      <c r="D69"/>
      <c r="E69"/>
      <c r="F69"/>
    </row>
    <row r="70" spans="1:6" x14ac:dyDescent="0.2">
      <c r="A70" t="s">
        <v>43</v>
      </c>
      <c r="B70" s="32">
        <v>47098</v>
      </c>
      <c r="C70" s="32"/>
      <c r="D70" s="32">
        <v>0</v>
      </c>
      <c r="E70" s="32">
        <f>SUM(B70:D70)</f>
        <v>47098</v>
      </c>
      <c r="F70" s="32">
        <v>47098</v>
      </c>
    </row>
    <row r="71" spans="1:6" x14ac:dyDescent="0.2">
      <c r="A71"/>
      <c r="B71"/>
      <c r="C71"/>
      <c r="D71"/>
      <c r="E71"/>
      <c r="F71"/>
    </row>
    <row r="72" spans="1:6" x14ac:dyDescent="0.2">
      <c r="A72" s="28" t="s">
        <v>44</v>
      </c>
      <c r="B72" s="32">
        <v>0</v>
      </c>
      <c r="C72" s="32">
        <v>0</v>
      </c>
      <c r="D72" s="32">
        <v>0</v>
      </c>
      <c r="E72" s="32">
        <v>0</v>
      </c>
      <c r="F72" s="32">
        <v>0</v>
      </c>
    </row>
    <row r="73" spans="1:6" x14ac:dyDescent="0.2">
      <c r="A73"/>
      <c r="B73"/>
      <c r="C73"/>
      <c r="D73"/>
      <c r="E73"/>
      <c r="F73"/>
    </row>
    <row r="74" spans="1:6" x14ac:dyDescent="0.2">
      <c r="A74" s="28" t="s">
        <v>45</v>
      </c>
      <c r="B74" s="33">
        <f>SUM(B64+B67+B70-B72)</f>
        <v>77504</v>
      </c>
      <c r="C74" s="33">
        <f t="shared" ref="C74:F74" si="9">SUM(C64+C67+C70-C72)</f>
        <v>151910</v>
      </c>
      <c r="D74" s="33">
        <f t="shared" si="9"/>
        <v>171922</v>
      </c>
      <c r="E74" s="33">
        <f t="shared" si="9"/>
        <v>401336</v>
      </c>
      <c r="F74" s="33">
        <f t="shared" si="9"/>
        <v>418611</v>
      </c>
    </row>
  </sheetData>
  <pageMargins left="0.7" right="0.7" top="0.75" bottom="0.75" header="0.3" footer="0.3"/>
  <pageSetup paperSize="9" scale="6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5A61-D64E-4E42-8E7B-1AE8884DF5AC}">
  <sheetPr>
    <pageSetUpPr fitToPage="1"/>
  </sheetPr>
  <dimension ref="A1:F23"/>
  <sheetViews>
    <sheetView workbookViewId="0">
      <selection activeCell="A2" sqref="A2:F23"/>
    </sheetView>
  </sheetViews>
  <sheetFormatPr baseColWidth="10" defaultRowHeight="16" x14ac:dyDescent="0.2"/>
  <cols>
    <col min="1" max="1" width="46.83203125" customWidth="1"/>
    <col min="2" max="2" width="13.5" customWidth="1"/>
    <col min="3" max="4" width="12.1640625" customWidth="1"/>
  </cols>
  <sheetData>
    <row r="1" spans="1:6" ht="25" customHeight="1" x14ac:dyDescent="0.2">
      <c r="A1" s="37" t="s">
        <v>46</v>
      </c>
      <c r="D1" s="39" t="s">
        <v>47</v>
      </c>
    </row>
    <row r="2" spans="1:6" x14ac:dyDescent="0.2">
      <c r="A2" s="46"/>
      <c r="B2" s="47"/>
      <c r="C2" s="47"/>
      <c r="D2" s="47"/>
      <c r="E2" s="47"/>
      <c r="F2" s="47"/>
    </row>
    <row r="3" spans="1:6" x14ac:dyDescent="0.2">
      <c r="A3" s="46"/>
      <c r="B3" s="47"/>
      <c r="C3" s="47"/>
      <c r="D3" s="47"/>
      <c r="E3" s="47"/>
      <c r="F3" s="47"/>
    </row>
    <row r="4" spans="1:6" x14ac:dyDescent="0.2">
      <c r="A4" s="48"/>
      <c r="B4" s="47"/>
      <c r="C4" s="47"/>
      <c r="D4" s="47"/>
      <c r="E4" s="47"/>
      <c r="F4" s="47"/>
    </row>
    <row r="5" spans="1:6" x14ac:dyDescent="0.2">
      <c r="A5" s="48"/>
      <c r="B5" s="49"/>
      <c r="C5" s="49"/>
      <c r="D5" s="49"/>
      <c r="E5" s="49"/>
      <c r="F5" s="50"/>
    </row>
    <row r="6" spans="1:6" x14ac:dyDescent="0.2">
      <c r="A6" s="48"/>
      <c r="B6" s="49"/>
      <c r="C6" s="49"/>
      <c r="D6" s="49"/>
      <c r="E6" s="49"/>
      <c r="F6" s="49"/>
    </row>
    <row r="7" spans="1:6" x14ac:dyDescent="0.2">
      <c r="A7" s="51"/>
      <c r="B7" s="47"/>
      <c r="C7" s="47"/>
      <c r="D7" s="47"/>
      <c r="E7" s="47"/>
      <c r="F7" s="47"/>
    </row>
    <row r="8" spans="1:6" x14ac:dyDescent="0.2">
      <c r="A8" s="47"/>
      <c r="B8" s="52"/>
      <c r="C8" s="52"/>
      <c r="D8" s="47"/>
      <c r="E8" s="52"/>
      <c r="F8" s="53"/>
    </row>
    <row r="9" spans="1:6" x14ac:dyDescent="0.2">
      <c r="A9" s="47"/>
      <c r="B9" s="47"/>
      <c r="C9" s="47"/>
      <c r="D9" s="47"/>
      <c r="E9" s="52"/>
      <c r="F9" s="47"/>
    </row>
    <row r="10" spans="1:6" x14ac:dyDescent="0.2">
      <c r="A10" s="47"/>
      <c r="B10" s="54"/>
      <c r="C10" s="54"/>
      <c r="D10" s="54"/>
      <c r="E10" s="54"/>
      <c r="F10" s="54"/>
    </row>
    <row r="11" spans="1:6" x14ac:dyDescent="0.2">
      <c r="A11" s="47"/>
      <c r="B11" s="47"/>
      <c r="C11" s="47"/>
      <c r="D11" s="47"/>
      <c r="E11" s="47"/>
      <c r="F11" s="47"/>
    </row>
    <row r="12" spans="1:6" ht="16" customHeight="1" x14ac:dyDescent="0.2">
      <c r="A12" s="51"/>
      <c r="B12" s="47"/>
      <c r="C12" s="47"/>
      <c r="D12" s="47"/>
      <c r="E12" s="47"/>
      <c r="F12" s="47"/>
    </row>
    <row r="13" spans="1:6" x14ac:dyDescent="0.2">
      <c r="A13" s="47"/>
      <c r="B13" s="47"/>
      <c r="C13" s="47"/>
      <c r="D13" s="47"/>
      <c r="E13" s="47"/>
      <c r="F13" s="47"/>
    </row>
    <row r="14" spans="1:6" x14ac:dyDescent="0.2">
      <c r="A14" s="47"/>
      <c r="B14" s="47"/>
      <c r="C14" s="47"/>
      <c r="D14" s="47"/>
      <c r="E14" s="47"/>
      <c r="F14" s="47"/>
    </row>
    <row r="15" spans="1:6" x14ac:dyDescent="0.2">
      <c r="A15" s="51"/>
      <c r="B15" s="47"/>
      <c r="C15" s="47"/>
      <c r="D15" s="47"/>
      <c r="E15" s="47"/>
      <c r="F15" s="47"/>
    </row>
    <row r="16" spans="1:6" x14ac:dyDescent="0.2">
      <c r="A16" s="47"/>
      <c r="B16" s="47"/>
      <c r="C16" s="47"/>
      <c r="D16" s="47"/>
      <c r="E16" s="47"/>
      <c r="F16" s="47"/>
    </row>
    <row r="17" spans="1:6" x14ac:dyDescent="0.2">
      <c r="A17" s="47"/>
      <c r="B17" s="47"/>
      <c r="C17" s="47"/>
      <c r="D17" s="47"/>
      <c r="E17" s="47"/>
      <c r="F17" s="47"/>
    </row>
    <row r="18" spans="1:6" x14ac:dyDescent="0.2">
      <c r="A18" s="51"/>
      <c r="B18" s="47"/>
      <c r="C18" s="47"/>
      <c r="D18" s="47"/>
      <c r="E18" s="47"/>
      <c r="F18" s="47"/>
    </row>
    <row r="19" spans="1:6" x14ac:dyDescent="0.2">
      <c r="A19" s="47"/>
      <c r="B19" s="47"/>
      <c r="C19" s="47"/>
      <c r="D19" s="47"/>
      <c r="E19" s="47"/>
      <c r="F19" s="47"/>
    </row>
    <row r="20" spans="1:6" x14ac:dyDescent="0.2">
      <c r="A20" s="47"/>
      <c r="B20" s="47"/>
      <c r="C20" s="47"/>
      <c r="D20" s="47"/>
      <c r="E20" s="47"/>
      <c r="F20" s="47"/>
    </row>
    <row r="21" spans="1:6" x14ac:dyDescent="0.2">
      <c r="A21" s="51"/>
      <c r="B21" s="47"/>
      <c r="C21" s="47"/>
      <c r="D21" s="47"/>
      <c r="E21" s="47"/>
      <c r="F21" s="47"/>
    </row>
    <row r="22" spans="1:6" x14ac:dyDescent="0.2">
      <c r="A22" s="47"/>
      <c r="B22" s="47"/>
      <c r="C22" s="47"/>
      <c r="D22" s="47"/>
      <c r="E22" s="47"/>
      <c r="F22" s="47"/>
    </row>
    <row r="23" spans="1:6" x14ac:dyDescent="0.2">
      <c r="A23" s="51"/>
      <c r="B23" s="55"/>
      <c r="C23" s="55"/>
      <c r="D23" s="55"/>
      <c r="E23" s="55"/>
      <c r="F23" s="55"/>
    </row>
  </sheetData>
  <pageMargins left="0.7" right="0.7" top="0.75" bottom="0.75" header="0.3" footer="0.3"/>
  <pageSetup paperSize="9" scale="7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I&amp;E</vt:lpstr>
      <vt:lpstr>Assets &amp; 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Lillington</dc:creator>
  <cp:lastModifiedBy>Clare Lillington</cp:lastModifiedBy>
  <cp:lastPrinted>2023-04-14T16:48:47Z</cp:lastPrinted>
  <dcterms:created xsi:type="dcterms:W3CDTF">2021-09-11T15:45:06Z</dcterms:created>
  <dcterms:modified xsi:type="dcterms:W3CDTF">2025-03-18T16:48:41Z</dcterms:modified>
</cp:coreProperties>
</file>